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FA_US\Analyse og politik\Sagsområder\AU i tal\2021\AU i tal datadokumenter\AU Key Statistics tabeller\"/>
    </mc:Choice>
  </mc:AlternateContent>
  <xr:revisionPtr revIDLastSave="0" documentId="8_{EC56BCD2-A28B-47AA-9BD7-CF31243DC66A}" xr6:coauthVersionLast="47" xr6:coauthVersionMax="47" xr10:uidLastSave="{00000000-0000-0000-0000-000000000000}"/>
  <bookViews>
    <workbookView xWindow="345" yWindow="6195" windowWidth="17280" windowHeight="9060" xr2:uid="{54C7EFD1-F894-4DE2-8FCD-14018DF03C81}"/>
  </bookViews>
  <sheets>
    <sheet name="g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D20" i="1"/>
  <c r="E13" i="1"/>
  <c r="E12" i="1" s="1"/>
  <c r="E25" i="1" s="1"/>
  <c r="E27" i="1" s="1"/>
  <c r="D13" i="1"/>
  <c r="D12" i="1" s="1"/>
  <c r="D25" i="1" s="1"/>
  <c r="D27" i="1" s="1"/>
  <c r="E4" i="1"/>
  <c r="E3" i="1" s="1"/>
  <c r="D4" i="1"/>
  <c r="D3" i="1"/>
</calcChain>
</file>

<file path=xl/sharedStrings.xml><?xml version="1.0" encoding="utf-8"?>
<sst xmlns="http://schemas.openxmlformats.org/spreadsheetml/2006/main" count="30" uniqueCount="30">
  <si>
    <t>G2. Income and costs by primary categories (internal accounts), 2020-2021</t>
  </si>
  <si>
    <t>EUR million 2021 level</t>
  </si>
  <si>
    <t>Financial statements 2020</t>
  </si>
  <si>
    <t>Financial statements 2021</t>
  </si>
  <si>
    <t>Ordinary operating income</t>
  </si>
  <si>
    <t>Finance Act grants</t>
  </si>
  <si>
    <t>Education grants</t>
  </si>
  <si>
    <t>Basic research</t>
  </si>
  <si>
    <t xml:space="preserve">Government contract – consultancy </t>
  </si>
  <si>
    <t>Government contract – research</t>
  </si>
  <si>
    <t>Other Finance Act grants</t>
  </si>
  <si>
    <t>External funding</t>
  </si>
  <si>
    <t>Sales and other operating income</t>
  </si>
  <si>
    <t>Ordinary operating costs</t>
  </si>
  <si>
    <t>Wages and salaries</t>
  </si>
  <si>
    <t>Academic staff (VIP)</t>
  </si>
  <si>
    <t>PhD</t>
  </si>
  <si>
    <t>Part-time academic staff (DVIP)</t>
  </si>
  <si>
    <t>Technical and administrative staff (TAP)</t>
  </si>
  <si>
    <t>Part-time technical and administrative staff (DTAP)</t>
  </si>
  <si>
    <t>Other payroll</t>
  </si>
  <si>
    <t>Other operating costs</t>
  </si>
  <si>
    <t>Centrally distributed rent</t>
  </si>
  <si>
    <t>Other facilities costs</t>
  </si>
  <si>
    <t>Other operating costs, total</t>
  </si>
  <si>
    <t>Total depreciation and amortisation</t>
  </si>
  <si>
    <t>Profit/loss from ordinary operating activities</t>
  </si>
  <si>
    <t>Net financials</t>
  </si>
  <si>
    <t>Profit/loss for the year</t>
  </si>
  <si>
    <t>The financial key figures have been calculated in accordance with the university's chart of accounts , which is not completely identical with the state sector's chart of accounts, which was implemented in the middle of the financial year. For this reason, there may be differences between the annual report and AU Key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</si>
</sst>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
    <numFmt numFmtId="167"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U Passata"/>
      <family val="2"/>
    </font>
    <font>
      <b/>
      <sz val="10"/>
      <color theme="1"/>
      <name val="AU Passata"/>
      <family val="2"/>
    </font>
    <font>
      <b/>
      <sz val="11"/>
      <color theme="0"/>
      <name val="AU Passata"/>
      <family val="2"/>
    </font>
    <font>
      <sz val="11"/>
      <color theme="1"/>
      <name val="AU Passata"/>
      <family val="2"/>
    </font>
    <font>
      <i/>
      <sz val="10.5"/>
      <color rgb="FF000000"/>
      <name val="AU Passata"/>
      <family val="2"/>
    </font>
    <font>
      <sz val="10.5"/>
      <color theme="1"/>
      <name val="AU Passata"/>
      <family val="2"/>
    </font>
    <font>
      <i/>
      <sz val="10.5"/>
      <color theme="1"/>
      <name val="AU Passata"/>
      <family val="2"/>
    </font>
    <font>
      <sz val="10"/>
      <color theme="1"/>
      <name val="AU Passata"/>
      <family val="2"/>
    </font>
    <font>
      <i/>
      <sz val="9"/>
      <color theme="1"/>
      <name val="AU Passata"/>
      <family val="2"/>
    </font>
    <font>
      <i/>
      <sz val="10"/>
      <color theme="1"/>
      <name val="AU Passata"/>
      <family val="2"/>
    </font>
  </fonts>
  <fills count="6">
    <fill>
      <patternFill patternType="none"/>
    </fill>
    <fill>
      <patternFill patternType="gray125"/>
    </fill>
    <fill>
      <patternFill patternType="solid">
        <fgColor rgb="FF002060"/>
        <bgColor indexed="64"/>
      </patternFill>
    </fill>
    <fill>
      <patternFill patternType="solid">
        <fgColor rgb="FFC1D3E5"/>
        <bgColor indexed="64"/>
      </patternFill>
    </fill>
    <fill>
      <patternFill patternType="solid">
        <fgColor rgb="FFE4E6EC"/>
        <bgColor indexed="64"/>
      </patternFill>
    </fill>
    <fill>
      <patternFill patternType="solid">
        <fgColor rgb="FFE7EEF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style="thin">
        <color auto="1"/>
      </left>
      <right/>
      <top/>
      <bottom style="thin">
        <color auto="1"/>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63">
    <xf numFmtId="0" fontId="0" fillId="0" borderId="0" xfId="0"/>
    <xf numFmtId="0" fontId="3" fillId="0" borderId="0" xfId="0" applyFont="1"/>
    <xf numFmtId="0" fontId="4" fillId="0" borderId="0" xfId="0" applyFont="1"/>
    <xf numFmtId="165" fontId="4" fillId="0" borderId="0" xfId="1" applyNumberFormat="1" applyFont="1"/>
    <xf numFmtId="166" fontId="4" fillId="0" borderId="0" xfId="1" applyNumberFormat="1" applyFont="1"/>
    <xf numFmtId="0" fontId="2" fillId="0" borderId="0" xfId="0" applyFont="1"/>
    <xf numFmtId="0" fontId="5" fillId="2" borderId="1" xfId="0" applyFont="1" applyFill="1" applyBorder="1"/>
    <xf numFmtId="0" fontId="5" fillId="2" borderId="2" xfId="0" applyFont="1" applyFill="1" applyBorder="1"/>
    <xf numFmtId="0" fontId="5" fillId="2" borderId="3" xfId="0" applyFont="1" applyFill="1" applyBorder="1"/>
    <xf numFmtId="166" fontId="5" fillId="2" borderId="2" xfId="1" applyNumberFormat="1" applyFont="1" applyFill="1" applyBorder="1" applyAlignment="1">
      <alignment horizontal="center" wrapText="1"/>
    </xf>
    <xf numFmtId="166" fontId="5" fillId="2" borderId="4" xfId="1" applyNumberFormat="1" applyFont="1" applyFill="1" applyBorder="1" applyAlignment="1">
      <alignment horizontal="center" wrapText="1"/>
    </xf>
    <xf numFmtId="0" fontId="3" fillId="3" borderId="1" xfId="0" applyFont="1" applyFill="1" applyBorder="1"/>
    <xf numFmtId="0" fontId="3" fillId="3" borderId="5" xfId="0" applyFont="1" applyFill="1" applyBorder="1"/>
    <xf numFmtId="0" fontId="3" fillId="3" borderId="6" xfId="0" applyFont="1" applyFill="1" applyBorder="1"/>
    <xf numFmtId="167" fontId="3" fillId="3" borderId="6" xfId="2" applyNumberFormat="1" applyFont="1" applyFill="1" applyBorder="1" applyAlignment="1">
      <alignment horizontal="right"/>
    </xf>
    <xf numFmtId="167" fontId="3" fillId="3" borderId="7" xfId="2" applyNumberFormat="1" applyFont="1" applyFill="1" applyBorder="1" applyAlignment="1">
      <alignment horizontal="right"/>
    </xf>
    <xf numFmtId="0" fontId="6" fillId="4" borderId="1" xfId="0" applyFont="1" applyFill="1" applyBorder="1" applyAlignment="1">
      <alignment horizontal="left" indent="1"/>
    </xf>
    <xf numFmtId="0" fontId="6" fillId="4" borderId="5" xfId="0" applyFont="1" applyFill="1" applyBorder="1" applyAlignment="1">
      <alignment horizontal="left" indent="1"/>
    </xf>
    <xf numFmtId="167" fontId="6" fillId="4" borderId="7" xfId="2" applyNumberFormat="1" applyFont="1" applyFill="1" applyBorder="1" applyAlignment="1">
      <alignment horizontal="right"/>
    </xf>
    <xf numFmtId="0" fontId="7" fillId="0" borderId="1" xfId="0" applyFont="1" applyBorder="1" applyAlignment="1">
      <alignment horizontal="left" vertical="center" indent="2"/>
    </xf>
    <xf numFmtId="0" fontId="7" fillId="0" borderId="2" xfId="0" applyFont="1" applyBorder="1" applyAlignment="1">
      <alignment horizontal="left" vertical="center" indent="2"/>
    </xf>
    <xf numFmtId="0" fontId="7" fillId="0" borderId="6" xfId="0" applyFont="1" applyBorder="1" applyAlignment="1">
      <alignment horizontal="left" vertical="center" indent="2"/>
    </xf>
    <xf numFmtId="167" fontId="8" fillId="0" borderId="7" xfId="2" applyNumberFormat="1" applyFont="1" applyBorder="1" applyAlignment="1">
      <alignment horizontal="right"/>
    </xf>
    <xf numFmtId="165" fontId="0" fillId="0" borderId="0" xfId="0" applyNumberFormat="1"/>
    <xf numFmtId="0" fontId="6" fillId="4" borderId="1" xfId="0" applyFont="1" applyFill="1" applyBorder="1" applyAlignment="1">
      <alignment horizontal="left" indent="1"/>
    </xf>
    <xf numFmtId="0" fontId="6" fillId="4" borderId="2" xfId="0" applyFont="1" applyFill="1" applyBorder="1" applyAlignment="1">
      <alignment horizontal="left" indent="1"/>
    </xf>
    <xf numFmtId="0" fontId="6" fillId="4" borderId="6" xfId="0" applyFont="1" applyFill="1" applyBorder="1" applyAlignment="1">
      <alignment horizontal="left" indent="1"/>
    </xf>
    <xf numFmtId="0" fontId="3" fillId="3" borderId="2" xfId="0" applyFont="1" applyFill="1" applyBorder="1"/>
    <xf numFmtId="167" fontId="3" fillId="3" borderId="7" xfId="0" applyNumberFormat="1" applyFont="1" applyFill="1" applyBorder="1"/>
    <xf numFmtId="0" fontId="6" fillId="4" borderId="2" xfId="0" applyFont="1" applyFill="1" applyBorder="1" applyAlignment="1">
      <alignment horizontal="left" indent="1"/>
    </xf>
    <xf numFmtId="167" fontId="6" fillId="4" borderId="7" xfId="0" applyNumberFormat="1" applyFont="1" applyFill="1" applyBorder="1"/>
    <xf numFmtId="0" fontId="9" fillId="0" borderId="1" xfId="0" applyFont="1" applyBorder="1" applyAlignment="1">
      <alignment horizontal="left" indent="2"/>
    </xf>
    <xf numFmtId="0" fontId="9" fillId="0" borderId="2" xfId="0" applyFont="1" applyBorder="1" applyAlignment="1">
      <alignment horizontal="left" indent="2"/>
    </xf>
    <xf numFmtId="0" fontId="9" fillId="0" borderId="6" xfId="0" applyFont="1" applyBorder="1" applyAlignment="1">
      <alignment horizontal="left" indent="2"/>
    </xf>
    <xf numFmtId="166" fontId="8" fillId="0" borderId="7" xfId="1" applyNumberFormat="1" applyFont="1" applyBorder="1"/>
    <xf numFmtId="0" fontId="9" fillId="0" borderId="8" xfId="0" applyFont="1" applyBorder="1" applyAlignment="1">
      <alignment horizontal="left" indent="2"/>
    </xf>
    <xf numFmtId="0" fontId="9" fillId="0" borderId="9" xfId="0" applyFont="1" applyBorder="1" applyAlignment="1">
      <alignment horizontal="left" indent="2"/>
    </xf>
    <xf numFmtId="0" fontId="6" fillId="4" borderId="6" xfId="0" applyFont="1" applyFill="1" applyBorder="1" applyAlignment="1">
      <alignment horizontal="left" indent="1"/>
    </xf>
    <xf numFmtId="0" fontId="9" fillId="0" borderId="10" xfId="0" applyFont="1" applyBorder="1" applyAlignment="1">
      <alignment horizontal="left" indent="2"/>
    </xf>
    <xf numFmtId="0" fontId="9" fillId="0" borderId="5" xfId="0" applyFont="1" applyBorder="1" applyAlignment="1">
      <alignment horizontal="left" indent="2"/>
    </xf>
    <xf numFmtId="0" fontId="6" fillId="5" borderId="1" xfId="0" applyFont="1" applyFill="1" applyBorder="1" applyAlignment="1">
      <alignment horizontal="left" indent="1"/>
    </xf>
    <xf numFmtId="0" fontId="6" fillId="5" borderId="2" xfId="0" applyFont="1" applyFill="1" applyBorder="1" applyAlignment="1">
      <alignment horizontal="left" indent="1"/>
    </xf>
    <xf numFmtId="0" fontId="6" fillId="5" borderId="6" xfId="0" applyFont="1" applyFill="1" applyBorder="1" applyAlignment="1">
      <alignment horizontal="left" indent="1"/>
    </xf>
    <xf numFmtId="167" fontId="6" fillId="5" borderId="7" xfId="2" applyNumberFormat="1" applyFont="1" applyFill="1" applyBorder="1" applyAlignment="1">
      <alignment horizontal="right"/>
    </xf>
    <xf numFmtId="166" fontId="6" fillId="5" borderId="7" xfId="1" applyNumberFormat="1" applyFont="1" applyFill="1" applyBorder="1"/>
    <xf numFmtId="165" fontId="0" fillId="0" borderId="0" xfId="1" applyNumberFormat="1" applyFont="1"/>
    <xf numFmtId="0" fontId="6" fillId="3" borderId="1" xfId="0" applyFont="1" applyFill="1" applyBorder="1"/>
    <xf numFmtId="0" fontId="6" fillId="3" borderId="2" xfId="0" applyFont="1" applyFill="1" applyBorder="1"/>
    <xf numFmtId="0" fontId="6" fillId="3" borderId="6" xfId="0" applyFont="1" applyFill="1" applyBorder="1"/>
    <xf numFmtId="167" fontId="6" fillId="3" borderId="7" xfId="2" applyNumberFormat="1" applyFont="1" applyFill="1" applyBorder="1" applyAlignment="1">
      <alignment horizontal="right"/>
    </xf>
    <xf numFmtId="0" fontId="8" fillId="0" borderId="1" xfId="0" applyFont="1" applyBorder="1" applyAlignment="1">
      <alignment horizontal="left" indent="1"/>
    </xf>
    <xf numFmtId="0" fontId="8" fillId="0" borderId="2" xfId="0" applyFont="1" applyBorder="1" applyAlignment="1">
      <alignment horizontal="left" indent="1"/>
    </xf>
    <xf numFmtId="0" fontId="8" fillId="0" borderId="6" xfId="0" applyFont="1" applyBorder="1" applyAlignment="1">
      <alignment horizontal="left" indent="1"/>
    </xf>
    <xf numFmtId="0" fontId="3" fillId="4" borderId="1" xfId="0" applyFont="1" applyFill="1" applyBorder="1"/>
    <xf numFmtId="0" fontId="3" fillId="4" borderId="2" xfId="0" applyFont="1" applyFill="1" applyBorder="1"/>
    <xf numFmtId="0" fontId="3" fillId="4" borderId="6" xfId="0" applyFont="1" applyFill="1" applyBorder="1"/>
    <xf numFmtId="167" fontId="3" fillId="4" borderId="7" xfId="2" applyNumberFormat="1" applyFont="1" applyFill="1" applyBorder="1" applyAlignment="1">
      <alignment horizontal="right"/>
    </xf>
    <xf numFmtId="0" fontId="10" fillId="0" borderId="0" xfId="0" applyFont="1"/>
    <xf numFmtId="165" fontId="10" fillId="0" borderId="0" xfId="1" applyNumberFormat="1" applyFont="1"/>
    <xf numFmtId="166" fontId="10" fillId="0" borderId="0" xfId="1" applyNumberFormat="1" applyFont="1"/>
    <xf numFmtId="0" fontId="11" fillId="0" borderId="0" xfId="0" applyFont="1" applyAlignment="1">
      <alignment horizontal="left" wrapText="1"/>
    </xf>
    <xf numFmtId="0" fontId="12" fillId="0" borderId="0" xfId="0" applyFont="1" applyAlignment="1">
      <alignment wrapText="1"/>
    </xf>
    <xf numFmtId="166" fontId="0" fillId="0" borderId="0" xfId="1" applyNumberFormat="1" applyFont="1"/>
  </cellXfs>
  <cellStyles count="3">
    <cellStyle name="Komma" xfId="1" builtinId="3"/>
    <cellStyle name="Komma 2" xfId="2" xr:uid="{E64887A6-A382-409A-937C-6C9FB2A99A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02F9-2AD2-4E10-9B04-E06E50ADB005}">
  <dimension ref="A1:F31"/>
  <sheetViews>
    <sheetView tabSelected="1" view="pageLayout" zoomScaleNormal="100" workbookViewId="0"/>
  </sheetViews>
  <sheetFormatPr defaultColWidth="8.85546875" defaultRowHeight="15" x14ac:dyDescent="0.25"/>
  <cols>
    <col min="1" max="1" width="36.85546875" customWidth="1"/>
    <col min="2" max="2" width="6" customWidth="1"/>
    <col min="3" max="3" width="24.85546875" customWidth="1"/>
    <col min="4" max="4" width="15.140625" style="45" customWidth="1"/>
    <col min="5" max="5" width="15.42578125" style="62" customWidth="1"/>
    <col min="6" max="8" width="10.42578125" customWidth="1"/>
  </cols>
  <sheetData>
    <row r="1" spans="1:6" s="5" customFormat="1" ht="16.5" x14ac:dyDescent="0.3">
      <c r="A1" s="1" t="s">
        <v>0</v>
      </c>
      <c r="B1" s="2"/>
      <c r="C1" s="2"/>
      <c r="D1" s="3"/>
      <c r="E1" s="4"/>
    </row>
    <row r="2" spans="1:6" ht="48.75" customHeight="1" x14ac:dyDescent="0.3">
      <c r="A2" s="6" t="s">
        <v>1</v>
      </c>
      <c r="B2" s="7"/>
      <c r="C2" s="8"/>
      <c r="D2" s="9" t="s">
        <v>2</v>
      </c>
      <c r="E2" s="10" t="s">
        <v>3</v>
      </c>
    </row>
    <row r="3" spans="1:6" ht="16.5" x14ac:dyDescent="0.3">
      <c r="A3" s="11" t="s">
        <v>4</v>
      </c>
      <c r="B3" s="12"/>
      <c r="C3" s="13"/>
      <c r="D3" s="14">
        <f>(D4+D10+D11)</f>
        <v>903703908.91393089</v>
      </c>
      <c r="E3" s="15">
        <f>(E4+E10+E11)</f>
        <v>932690678.90728199</v>
      </c>
    </row>
    <row r="4" spans="1:6" ht="15.75" x14ac:dyDescent="0.25">
      <c r="A4" s="16" t="s">
        <v>5</v>
      </c>
      <c r="B4" s="17"/>
      <c r="C4" s="17"/>
      <c r="D4" s="18">
        <f>SUM(D5:D9)</f>
        <v>574927698.59591949</v>
      </c>
      <c r="E4" s="18">
        <f>SUM(E5:E9)</f>
        <v>570908894.5737431</v>
      </c>
    </row>
    <row r="5" spans="1:6" x14ac:dyDescent="0.25">
      <c r="A5" s="19" t="s">
        <v>6</v>
      </c>
      <c r="B5" s="20"/>
      <c r="C5" s="21"/>
      <c r="D5" s="22">
        <v>248128580.22941008</v>
      </c>
      <c r="E5" s="22">
        <v>247077767.03426939</v>
      </c>
    </row>
    <row r="6" spans="1:6" x14ac:dyDescent="0.25">
      <c r="A6" s="19" t="s">
        <v>7</v>
      </c>
      <c r="B6" s="20"/>
      <c r="C6" s="21"/>
      <c r="D6" s="22">
        <v>262375590.53771624</v>
      </c>
      <c r="E6" s="22">
        <v>261614214.68833375</v>
      </c>
      <c r="F6" s="23"/>
    </row>
    <row r="7" spans="1:6" x14ac:dyDescent="0.25">
      <c r="A7" s="19" t="s">
        <v>8</v>
      </c>
      <c r="B7" s="20"/>
      <c r="C7" s="21"/>
      <c r="D7" s="22">
        <v>25327328.732584193</v>
      </c>
      <c r="E7" s="22">
        <v>24561803.53658352</v>
      </c>
    </row>
    <row r="8" spans="1:6" x14ac:dyDescent="0.25">
      <c r="A8" s="19" t="s">
        <v>9</v>
      </c>
      <c r="B8" s="20"/>
      <c r="C8" s="21"/>
      <c r="D8" s="22">
        <v>25327328.732610639</v>
      </c>
      <c r="E8" s="22">
        <v>24561803.536596745</v>
      </c>
    </row>
    <row r="9" spans="1:6" x14ac:dyDescent="0.25">
      <c r="A9" s="19" t="s">
        <v>10</v>
      </c>
      <c r="B9" s="20"/>
      <c r="C9" s="21"/>
      <c r="D9" s="22">
        <v>13768870.363598296</v>
      </c>
      <c r="E9" s="22">
        <v>13093305.777959719</v>
      </c>
    </row>
    <row r="10" spans="1:6" ht="15.75" x14ac:dyDescent="0.25">
      <c r="A10" s="24" t="s">
        <v>11</v>
      </c>
      <c r="B10" s="25"/>
      <c r="C10" s="26"/>
      <c r="D10" s="18">
        <v>269148712.35683364</v>
      </c>
      <c r="E10" s="18">
        <v>301646955.33400095</v>
      </c>
    </row>
    <row r="11" spans="1:6" ht="15.75" x14ac:dyDescent="0.25">
      <c r="A11" s="24" t="s">
        <v>12</v>
      </c>
      <c r="B11" s="25"/>
      <c r="C11" s="26"/>
      <c r="D11" s="18">
        <v>59627497.961177833</v>
      </c>
      <c r="E11" s="18">
        <v>60134828.999537945</v>
      </c>
    </row>
    <row r="12" spans="1:6" ht="16.5" x14ac:dyDescent="0.3">
      <c r="A12" s="11" t="s">
        <v>13</v>
      </c>
      <c r="B12" s="27"/>
      <c r="C12" s="27"/>
      <c r="D12" s="28">
        <f>SUM(D13+D20+D23+D24)</f>
        <v>-908552354.2281847</v>
      </c>
      <c r="E12" s="28">
        <f>SUM(E13+E20+E23+E24)</f>
        <v>-935258308.87440908</v>
      </c>
    </row>
    <row r="13" spans="1:6" ht="15.75" x14ac:dyDescent="0.25">
      <c r="A13" s="16" t="s">
        <v>14</v>
      </c>
      <c r="B13" s="29"/>
      <c r="C13" s="29"/>
      <c r="D13" s="30">
        <f>SUM(D14:D19)</f>
        <v>-615047704.71362209</v>
      </c>
      <c r="E13" s="30">
        <f>SUM(E14:E19)</f>
        <v>-629817860.61596179</v>
      </c>
    </row>
    <row r="14" spans="1:6" x14ac:dyDescent="0.25">
      <c r="A14" s="31" t="s">
        <v>15</v>
      </c>
      <c r="B14" s="32"/>
      <c r="C14" s="33"/>
      <c r="D14" s="22">
        <v>-273051111.52634752</v>
      </c>
      <c r="E14" s="34">
        <v>-284557435.20334506</v>
      </c>
    </row>
    <row r="15" spans="1:6" x14ac:dyDescent="0.25">
      <c r="A15" s="31" t="s">
        <v>16</v>
      </c>
      <c r="B15" s="32"/>
      <c r="C15" s="33"/>
      <c r="D15" s="22">
        <v>-62802463.236298732</v>
      </c>
      <c r="E15" s="34">
        <v>-65205879.722813427</v>
      </c>
    </row>
    <row r="16" spans="1:6" x14ac:dyDescent="0.25">
      <c r="A16" s="31" t="s">
        <v>17</v>
      </c>
      <c r="B16" s="32"/>
      <c r="C16" s="33"/>
      <c r="D16" s="22">
        <v>-228352610.70389411</v>
      </c>
      <c r="E16" s="34">
        <v>-235807550.70342207</v>
      </c>
    </row>
    <row r="17" spans="1:6" x14ac:dyDescent="0.25">
      <c r="A17" s="31" t="s">
        <v>18</v>
      </c>
      <c r="B17" s="32"/>
      <c r="C17" s="33"/>
      <c r="D17" s="22">
        <v>-21202884.429196369</v>
      </c>
      <c r="E17" s="34">
        <v>-20072575.683242999</v>
      </c>
    </row>
    <row r="18" spans="1:6" x14ac:dyDescent="0.25">
      <c r="A18" s="31" t="s">
        <v>19</v>
      </c>
      <c r="B18" s="32"/>
      <c r="C18" s="33"/>
      <c r="D18" s="22">
        <v>-8769371.5738913305</v>
      </c>
      <c r="E18" s="34">
        <v>-8699201.984101247</v>
      </c>
    </row>
    <row r="19" spans="1:6" x14ac:dyDescent="0.25">
      <c r="A19" s="35" t="s">
        <v>20</v>
      </c>
      <c r="B19" s="36"/>
      <c r="C19" s="33"/>
      <c r="D19" s="22">
        <v>-20869263.243994173</v>
      </c>
      <c r="E19" s="22">
        <v>-15475217.319037007</v>
      </c>
    </row>
    <row r="20" spans="1:6" ht="15.75" x14ac:dyDescent="0.25">
      <c r="A20" s="16" t="s">
        <v>21</v>
      </c>
      <c r="B20" s="29"/>
      <c r="C20" s="37"/>
      <c r="D20" s="30">
        <f>SUM(D21:D22)</f>
        <v>-123486940.64043117</v>
      </c>
      <c r="E20" s="30">
        <f>SUM(E21:E22)</f>
        <v>-121122810.17646557</v>
      </c>
    </row>
    <row r="21" spans="1:6" x14ac:dyDescent="0.25">
      <c r="A21" s="38" t="s">
        <v>22</v>
      </c>
      <c r="B21" s="39"/>
      <c r="C21" s="33"/>
      <c r="D21" s="22">
        <v>-90473398.476620242</v>
      </c>
      <c r="E21" s="34">
        <v>-89734990.95431456</v>
      </c>
    </row>
    <row r="22" spans="1:6" x14ac:dyDescent="0.25">
      <c r="A22" s="31" t="s">
        <v>23</v>
      </c>
      <c r="B22" s="32"/>
      <c r="C22" s="33"/>
      <c r="D22" s="22">
        <v>-33013542.163810927</v>
      </c>
      <c r="E22" s="34">
        <v>-31387819.222151019</v>
      </c>
    </row>
    <row r="23" spans="1:6" ht="15.75" x14ac:dyDescent="0.25">
      <c r="A23" s="40" t="s">
        <v>24</v>
      </c>
      <c r="B23" s="41"/>
      <c r="C23" s="42"/>
      <c r="D23" s="43">
        <v>-149446169.8659004</v>
      </c>
      <c r="E23" s="44">
        <v>-163169253.73723024</v>
      </c>
      <c r="F23" s="45"/>
    </row>
    <row r="24" spans="1:6" ht="15.75" x14ac:dyDescent="0.25">
      <c r="A24" s="24" t="s">
        <v>25</v>
      </c>
      <c r="B24" s="25"/>
      <c r="C24" s="26"/>
      <c r="D24" s="18">
        <v>-20571539.008231014</v>
      </c>
      <c r="E24" s="44">
        <v>-21148384.344751474</v>
      </c>
    </row>
    <row r="25" spans="1:6" ht="15.75" x14ac:dyDescent="0.25">
      <c r="A25" s="46" t="s">
        <v>26</v>
      </c>
      <c r="B25" s="47"/>
      <c r="C25" s="48"/>
      <c r="D25" s="49">
        <f>SUM(D12+D3)</f>
        <v>-4848445.3142538071</v>
      </c>
      <c r="E25" s="49">
        <f>SUM(E12+E3)</f>
        <v>-2567629.9671270847</v>
      </c>
    </row>
    <row r="26" spans="1:6" x14ac:dyDescent="0.25">
      <c r="A26" s="50" t="s">
        <v>27</v>
      </c>
      <c r="B26" s="51"/>
      <c r="C26" s="52"/>
      <c r="D26" s="22">
        <v>4771172.227225679</v>
      </c>
      <c r="E26" s="22">
        <v>4815925.3922079448</v>
      </c>
    </row>
    <row r="27" spans="1:6" ht="16.5" x14ac:dyDescent="0.3">
      <c r="A27" s="53" t="s">
        <v>28</v>
      </c>
      <c r="B27" s="54"/>
      <c r="C27" s="55"/>
      <c r="D27" s="56">
        <f>D25+D26</f>
        <v>-77273.087028128095</v>
      </c>
      <c r="E27" s="56">
        <f>E25+E26</f>
        <v>2248295.42508086</v>
      </c>
      <c r="F27" s="45"/>
    </row>
    <row r="28" spans="1:6" x14ac:dyDescent="0.25">
      <c r="A28" s="57"/>
      <c r="B28" s="57"/>
      <c r="C28" s="57"/>
      <c r="D28" s="58"/>
      <c r="E28" s="59"/>
    </row>
    <row r="29" spans="1:6" x14ac:dyDescent="0.25">
      <c r="A29" s="60" t="s">
        <v>29</v>
      </c>
      <c r="B29" s="60"/>
      <c r="C29" s="60"/>
      <c r="D29" s="61"/>
      <c r="E29" s="61"/>
    </row>
    <row r="30" spans="1:6" x14ac:dyDescent="0.25">
      <c r="A30" s="60"/>
      <c r="B30" s="60"/>
      <c r="C30" s="60"/>
    </row>
    <row r="31" spans="1:6" ht="24.6" customHeight="1" x14ac:dyDescent="0.25">
      <c r="A31" s="60"/>
      <c r="B31" s="60"/>
      <c r="C31" s="60"/>
    </row>
  </sheetData>
  <mergeCells count="21">
    <mergeCell ref="A26:C26"/>
    <mergeCell ref="A27:C27"/>
    <mergeCell ref="A29:C31"/>
    <mergeCell ref="A19:C19"/>
    <mergeCell ref="A21:C21"/>
    <mergeCell ref="A22:C22"/>
    <mergeCell ref="A23:C23"/>
    <mergeCell ref="A24:C24"/>
    <mergeCell ref="A25:C25"/>
    <mergeCell ref="A11:C11"/>
    <mergeCell ref="A14:C14"/>
    <mergeCell ref="A15:C15"/>
    <mergeCell ref="A16:C16"/>
    <mergeCell ref="A17:C17"/>
    <mergeCell ref="A18:C18"/>
    <mergeCell ref="A5:C5"/>
    <mergeCell ref="A6:C6"/>
    <mergeCell ref="A7:C7"/>
    <mergeCell ref="A8:C8"/>
    <mergeCell ref="A9:C9"/>
    <mergeCell ref="A10:C10"/>
  </mergeCells>
  <pageMargins left="0.25" right="0.25" top="0.95833333333333337" bottom="0.75" header="0.3" footer="0.3"/>
  <pageSetup paperSize="9" fitToWidth="0" fitToHeight="0" orientation="portrait" r:id="rId1"/>
  <headerFooter>
    <oddHeader>&amp;L&amp;G&amp;RFINANCES</oddHeader>
    <oddFooter>&amp;LAarhus University, AU Key Statistics 2021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g2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Matias Baden Busk</dc:creator>
  <cp:lastModifiedBy>Matias Baden Busk</cp:lastModifiedBy>
  <dcterms:created xsi:type="dcterms:W3CDTF">2022-06-20T10:11:25Z</dcterms:created>
  <dcterms:modified xsi:type="dcterms:W3CDTF">2022-06-20T10:11:29Z</dcterms:modified>
</cp:coreProperties>
</file>