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Rettelse til F1A, F2A og F3A\Enkelte tabeller\ENG\"/>
    </mc:Choice>
  </mc:AlternateContent>
  <xr:revisionPtr revIDLastSave="0" documentId="13_ncr:1_{A079862F-6A34-4598-B4A2-5AFF1BC992C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1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  <c r="E21" i="1" s="1"/>
  <c r="J10" i="1"/>
  <c r="I10" i="1"/>
  <c r="G10" i="1"/>
  <c r="E10" i="1"/>
  <c r="D10" i="1"/>
  <c r="C10" i="1"/>
  <c r="K9" i="1"/>
  <c r="K10" i="1" s="1"/>
  <c r="H9" i="1"/>
  <c r="L9" i="1" s="1"/>
  <c r="H8" i="1"/>
  <c r="L8" i="1" s="1"/>
  <c r="H7" i="1"/>
  <c r="L7" i="1" s="1"/>
  <c r="F6" i="1"/>
  <c r="F10" i="1" s="1"/>
  <c r="B10" i="1"/>
  <c r="H5" i="1"/>
  <c r="L5" i="1" s="1"/>
  <c r="H4" i="1"/>
  <c r="H6" i="1" l="1"/>
  <c r="L6" i="1" s="1"/>
  <c r="L4" i="1"/>
  <c r="L10" i="1" l="1"/>
  <c r="H10" i="1"/>
</calcChain>
</file>

<file path=xl/sharedStrings.xml><?xml version="1.0" encoding="utf-8"?>
<sst xmlns="http://schemas.openxmlformats.org/spreadsheetml/2006/main" count="33" uniqueCount="21">
  <si>
    <t>F1A. No. employees in 2020 by faculty and job category in 2018 (FTEs)</t>
  </si>
  <si>
    <t>FTEs</t>
  </si>
  <si>
    <t>Professor</t>
  </si>
  <si>
    <t>Associate professor/
senior researcher/
senior adviser</t>
  </si>
  <si>
    <t>Assistant professor/Tenure-track assistant professor</t>
  </si>
  <si>
    <t>Postdocs</t>
  </si>
  <si>
    <t>Employed PhD</t>
  </si>
  <si>
    <t>Other academic staff (VIP)</t>
  </si>
  <si>
    <t>Academic staff (VIP) 
Total</t>
  </si>
  <si>
    <t>Part-time academic staff (DVIP)</t>
  </si>
  <si>
    <t>Technical and administrative staff (TAP)</t>
  </si>
  <si>
    <t>Part-time technical and administrative staff (DTAP)</t>
  </si>
  <si>
    <t>Total</t>
  </si>
  <si>
    <t>Arts</t>
  </si>
  <si>
    <t>Aarhus BSS</t>
  </si>
  <si>
    <t>Health</t>
  </si>
  <si>
    <t>Natural Sciences</t>
  </si>
  <si>
    <t>Technical Sciences</t>
  </si>
  <si>
    <t>Shared services</t>
  </si>
  <si>
    <t>F1Aa. Senior VIP by faculty and job category in 2020 (FTEs)</t>
  </si>
  <si>
    <t>Tenure-track assistant 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</si>
</sst>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??_ ;_ @_ "/>
    <numFmt numFmtId="165" formatCode="_ * #,##0.00_ ;_ * \-#,##0.00_ ;_ * &quot;-&quot;??_ ;_ @_ "/>
    <numFmt numFmtId="166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1D3E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0" borderId="4" xfId="0" applyFont="1" applyFill="1" applyBorder="1"/>
    <xf numFmtId="164" fontId="5" fillId="0" borderId="4" xfId="2" applyNumberFormat="1" applyBorder="1"/>
    <xf numFmtId="164" fontId="3" fillId="3" borderId="4" xfId="1" applyNumberFormat="1" applyFont="1" applyFill="1" applyBorder="1"/>
    <xf numFmtId="0" fontId="3" fillId="0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Fill="1" applyBorder="1" applyAlignment="1">
      <alignment wrapText="1"/>
    </xf>
    <xf numFmtId="0" fontId="3" fillId="3" borderId="4" xfId="0" applyFont="1" applyFill="1" applyBorder="1"/>
    <xf numFmtId="164" fontId="3" fillId="4" borderId="4" xfId="1" applyNumberFormat="1" applyFont="1" applyFill="1" applyBorder="1"/>
    <xf numFmtId="164" fontId="3" fillId="5" borderId="4" xfId="1" applyNumberFormat="1" applyFont="1" applyFill="1" applyBorder="1"/>
    <xf numFmtId="166" fontId="0" fillId="0" borderId="0" xfId="1" applyNumberFormat="1" applyFont="1"/>
    <xf numFmtId="166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3" fontId="5" fillId="0" borderId="0" xfId="2" applyNumberFormat="1"/>
    <xf numFmtId="0" fontId="3" fillId="0" borderId="4" xfId="0" applyFont="1" applyBorder="1" applyAlignment="1">
      <alignment wrapText="1"/>
    </xf>
    <xf numFmtId="3" fontId="0" fillId="0" borderId="4" xfId="0" applyNumberFormat="1" applyBorder="1"/>
    <xf numFmtId="0" fontId="6" fillId="0" borderId="0" xfId="0" applyFont="1"/>
  </cellXfs>
  <cellStyles count="3">
    <cellStyle name="Komma" xfId="1" builtinId="3"/>
    <cellStyle name="Normal" xfId="0" builtinId="0"/>
    <cellStyle name="Normal 5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view="pageLayout" zoomScaleNormal="100" workbookViewId="0">
      <selection activeCell="I20" sqref="I20"/>
    </sheetView>
  </sheetViews>
  <sheetFormatPr defaultColWidth="8.85546875" defaultRowHeight="15" x14ac:dyDescent="0.25"/>
  <cols>
    <col min="1" max="1" width="10.5703125" customWidth="1"/>
    <col min="2" max="2" width="9.140625" customWidth="1"/>
    <col min="3" max="3" width="13.140625" style="19" customWidth="1"/>
    <col min="4" max="4" width="9.7109375" customWidth="1"/>
    <col min="5" max="5" width="8.7109375" customWidth="1"/>
    <col min="6" max="6" width="6.28515625" customWidth="1"/>
    <col min="7" max="7" width="7.42578125" customWidth="1"/>
    <col min="8" max="8" width="6.42578125" bestFit="1" customWidth="1"/>
    <col min="9" max="9" width="6.42578125" customWidth="1"/>
    <col min="10" max="10" width="6.42578125" bestFit="1" customWidth="1"/>
    <col min="11" max="11" width="7.28515625" customWidth="1"/>
    <col min="12" max="12" width="6.85546875" customWidth="1"/>
  </cols>
  <sheetData>
    <row r="1" spans="1:12" s="1" customFormat="1" x14ac:dyDescent="0.25"/>
    <row r="2" spans="1:12" s="4" customFormat="1" ht="17.25" x14ac:dyDescent="0.3">
      <c r="A2" s="2" t="s">
        <v>0</v>
      </c>
      <c r="B2" s="1"/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ht="120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</row>
    <row r="4" spans="1:12" x14ac:dyDescent="0.25">
      <c r="A4" s="8" t="s">
        <v>13</v>
      </c>
      <c r="B4" s="9">
        <v>90.028880000000086</v>
      </c>
      <c r="C4" s="9">
        <v>344.94567000000103</v>
      </c>
      <c r="D4" s="9">
        <v>46.464949999999995</v>
      </c>
      <c r="E4" s="9">
        <v>52.569930000000149</v>
      </c>
      <c r="F4" s="9">
        <v>172.99444999999972</v>
      </c>
      <c r="G4" s="9">
        <v>79.607049999999731</v>
      </c>
      <c r="H4" s="10">
        <f t="shared" ref="H4:H9" si="0">SUM(B4:G4)</f>
        <v>786.61093000000062</v>
      </c>
      <c r="I4" s="9">
        <v>71.733740000000012</v>
      </c>
      <c r="J4" s="9">
        <v>343.26366999999601</v>
      </c>
      <c r="K4" s="9">
        <v>54.590620000000058</v>
      </c>
      <c r="L4" s="10">
        <f>H4+I4+J4+K4</f>
        <v>1256.1989599999965</v>
      </c>
    </row>
    <row r="5" spans="1:12" x14ac:dyDescent="0.25">
      <c r="A5" s="8" t="s">
        <v>14</v>
      </c>
      <c r="B5" s="9">
        <v>158.00083000000114</v>
      </c>
      <c r="C5" s="9">
        <v>198.82395</v>
      </c>
      <c r="D5" s="9">
        <v>90.113340000000008</v>
      </c>
      <c r="E5" s="9">
        <v>70.508340000000103</v>
      </c>
      <c r="F5" s="9">
        <v>196.76591000000053</v>
      </c>
      <c r="G5" s="9">
        <v>86.843969999999842</v>
      </c>
      <c r="H5" s="10">
        <f t="shared" si="0"/>
        <v>801.05634000000168</v>
      </c>
      <c r="I5" s="9">
        <v>131.08308999999974</v>
      </c>
      <c r="J5" s="9">
        <v>379.60452999999649</v>
      </c>
      <c r="K5" s="9">
        <v>58.186270000000086</v>
      </c>
      <c r="L5" s="10">
        <f t="shared" ref="L5:L6" si="1">H5+I5+J5+K5</f>
        <v>1369.9302299999981</v>
      </c>
    </row>
    <row r="6" spans="1:12" x14ac:dyDescent="0.25">
      <c r="A6" s="8" t="s">
        <v>15</v>
      </c>
      <c r="B6" s="9">
        <v>103.3707900000051</v>
      </c>
      <c r="C6" s="9">
        <v>158.98648000001</v>
      </c>
      <c r="D6" s="9">
        <v>62.684880000000106</v>
      </c>
      <c r="E6" s="9">
        <v>140.23834000000062</v>
      </c>
      <c r="F6" s="9">
        <f>252.4637-3.57</f>
        <v>248.8937</v>
      </c>
      <c r="G6" s="9">
        <v>87.346719999999664</v>
      </c>
      <c r="H6" s="10">
        <f t="shared" si="0"/>
        <v>801.52091000001553</v>
      </c>
      <c r="I6" s="9">
        <v>58.245709999999846</v>
      </c>
      <c r="J6" s="9">
        <v>649.48913000000425</v>
      </c>
      <c r="K6" s="9">
        <v>19.789720000000077</v>
      </c>
      <c r="L6" s="10">
        <f t="shared" si="1"/>
        <v>1529.0454700000196</v>
      </c>
    </row>
    <row r="7" spans="1:12" ht="26.45" customHeight="1" x14ac:dyDescent="0.25">
      <c r="A7" s="11" t="s">
        <v>16</v>
      </c>
      <c r="B7" s="9">
        <v>89.873069999999871</v>
      </c>
      <c r="C7" s="9">
        <v>142.84371999999999</v>
      </c>
      <c r="D7" s="9">
        <v>50.408820000000105</v>
      </c>
      <c r="E7" s="9">
        <v>268.08146999999985</v>
      </c>
      <c r="F7" s="9">
        <v>259.19710999999984</v>
      </c>
      <c r="G7" s="9">
        <v>40.974980000000173</v>
      </c>
      <c r="H7" s="10">
        <f t="shared" si="0"/>
        <v>851.37916999999982</v>
      </c>
      <c r="I7" s="9">
        <v>47.190619999999797</v>
      </c>
      <c r="J7" s="9">
        <v>489.94786323468372</v>
      </c>
      <c r="K7" s="9">
        <v>28.816644734245568</v>
      </c>
      <c r="L7" s="10">
        <f>H7+I7+J7+K7</f>
        <v>1417.3342979689287</v>
      </c>
    </row>
    <row r="8" spans="1:12" ht="27.6" customHeight="1" x14ac:dyDescent="0.25">
      <c r="A8" s="12" t="s">
        <v>17</v>
      </c>
      <c r="B8" s="9">
        <v>69.879989999999935</v>
      </c>
      <c r="C8" s="9">
        <v>248.21420999999793</v>
      </c>
      <c r="D8" s="9">
        <v>81.640630000000186</v>
      </c>
      <c r="E8" s="9">
        <v>139.93481000000011</v>
      </c>
      <c r="F8" s="9">
        <v>177.21624000000031</v>
      </c>
      <c r="G8" s="9">
        <v>183.82519000000141</v>
      </c>
      <c r="H8" s="10">
        <f t="shared" si="0"/>
        <v>900.71106999999984</v>
      </c>
      <c r="I8" s="9">
        <v>31.544050000000098</v>
      </c>
      <c r="J8" s="9">
        <v>721.81740676529603</v>
      </c>
      <c r="K8" s="9">
        <v>22.335935265754426</v>
      </c>
      <c r="L8" s="10">
        <f t="shared" ref="L8:L9" si="2">H8+I8+J8+K8</f>
        <v>1676.4084620310505</v>
      </c>
    </row>
    <row r="9" spans="1:12" ht="30" x14ac:dyDescent="0.25">
      <c r="A9" s="13" t="s">
        <v>18</v>
      </c>
      <c r="B9" s="9">
        <v>2.09294</v>
      </c>
      <c r="C9" s="9">
        <v>11.940329999999999</v>
      </c>
      <c r="D9" s="9">
        <v>14.070830000000003</v>
      </c>
      <c r="E9" s="9">
        <v>3.1844600000000005</v>
      </c>
      <c r="F9" s="9">
        <v>1.1779800000000002</v>
      </c>
      <c r="G9" s="9">
        <v>1.2995000000000003</v>
      </c>
      <c r="H9" s="10">
        <f t="shared" si="0"/>
        <v>33.766040000000004</v>
      </c>
      <c r="I9" s="9">
        <v>0.98244999999999993</v>
      </c>
      <c r="J9" s="9">
        <v>666.50301000002366</v>
      </c>
      <c r="K9" s="9">
        <f>54.53327+0.11</f>
        <v>54.643270000000001</v>
      </c>
      <c r="L9" s="10">
        <f t="shared" si="2"/>
        <v>755.89477000002375</v>
      </c>
    </row>
    <row r="10" spans="1:12" x14ac:dyDescent="0.25">
      <c r="A10" s="14" t="s">
        <v>12</v>
      </c>
      <c r="B10" s="10">
        <f t="shared" ref="B10:L10" si="3">SUM(B4:B9)</f>
        <v>513.24650000000611</v>
      </c>
      <c r="C10" s="10">
        <f t="shared" si="3"/>
        <v>1105.754360000009</v>
      </c>
      <c r="D10" s="10">
        <f t="shared" si="3"/>
        <v>345.38345000000038</v>
      </c>
      <c r="E10" s="10">
        <f t="shared" si="3"/>
        <v>674.51735000000076</v>
      </c>
      <c r="F10" s="10">
        <f t="shared" si="3"/>
        <v>1056.2453900000003</v>
      </c>
      <c r="G10" s="10">
        <f t="shared" si="3"/>
        <v>479.89741000000089</v>
      </c>
      <c r="H10" s="15">
        <f t="shared" si="3"/>
        <v>4175.0444600000174</v>
      </c>
      <c r="I10" s="10">
        <f t="shared" si="3"/>
        <v>340.77965999999947</v>
      </c>
      <c r="J10" s="10">
        <f t="shared" si="3"/>
        <v>3250.6256099999996</v>
      </c>
      <c r="K10" s="10">
        <f t="shared" si="3"/>
        <v>238.3624600000002</v>
      </c>
      <c r="L10" s="16">
        <f t="shared" si="3"/>
        <v>8004.8121900000169</v>
      </c>
    </row>
    <row r="11" spans="1:12" x14ac:dyDescent="0.25">
      <c r="B11" s="17"/>
      <c r="C11" s="18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25">
      <c r="E12" s="20"/>
    </row>
    <row r="13" spans="1:12" ht="17.25" x14ac:dyDescent="0.3">
      <c r="A13" s="2" t="s">
        <v>19</v>
      </c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</row>
    <row r="14" spans="1:12" ht="90" x14ac:dyDescent="0.25">
      <c r="A14" s="5" t="s">
        <v>1</v>
      </c>
      <c r="B14" s="6" t="s">
        <v>2</v>
      </c>
      <c r="C14" s="6" t="s">
        <v>3</v>
      </c>
      <c r="D14" s="6" t="s">
        <v>20</v>
      </c>
      <c r="E14" s="7" t="s">
        <v>12</v>
      </c>
    </row>
    <row r="15" spans="1:12" x14ac:dyDescent="0.25">
      <c r="A15" s="8" t="s">
        <v>13</v>
      </c>
      <c r="B15" s="9">
        <v>90.028880000000086</v>
      </c>
      <c r="C15" s="9">
        <v>344.94567000000069</v>
      </c>
      <c r="D15" s="9">
        <v>0.91663000000000006</v>
      </c>
      <c r="E15" s="9">
        <v>435.89118000000076</v>
      </c>
    </row>
    <row r="16" spans="1:12" x14ac:dyDescent="0.25">
      <c r="A16" s="8" t="s">
        <v>14</v>
      </c>
      <c r="B16" s="9">
        <v>158.00083000000114</v>
      </c>
      <c r="C16" s="9">
        <v>198.82395000000085</v>
      </c>
      <c r="D16" s="9">
        <v>22.478520000000003</v>
      </c>
      <c r="E16" s="9">
        <v>379.30330000000197</v>
      </c>
    </row>
    <row r="17" spans="1:5" x14ac:dyDescent="0.25">
      <c r="A17" s="8" t="s">
        <v>15</v>
      </c>
      <c r="B17" s="9">
        <v>103.370790000005</v>
      </c>
      <c r="C17" s="9">
        <v>158.9864800000025</v>
      </c>
      <c r="D17" s="9">
        <v>4.0943700000000032</v>
      </c>
      <c r="E17" s="9">
        <v>266.4516400000075</v>
      </c>
    </row>
    <row r="18" spans="1:5" ht="30" x14ac:dyDescent="0.25">
      <c r="A18" s="13" t="s">
        <v>16</v>
      </c>
      <c r="B18" s="9">
        <v>89.873069999999871</v>
      </c>
      <c r="C18" s="9">
        <v>142.84372000000008</v>
      </c>
      <c r="D18" s="9">
        <v>17.174880000000005</v>
      </c>
      <c r="E18" s="9">
        <v>249.89166999999995</v>
      </c>
    </row>
    <row r="19" spans="1:5" ht="30" x14ac:dyDescent="0.25">
      <c r="A19" s="21" t="s">
        <v>17</v>
      </c>
      <c r="B19" s="9">
        <v>69.879989999999935</v>
      </c>
      <c r="C19" s="9">
        <v>248.21421000000274</v>
      </c>
      <c r="D19" s="9">
        <v>46.183230000000094</v>
      </c>
      <c r="E19" s="9">
        <v>364.27743000000277</v>
      </c>
    </row>
    <row r="20" spans="1:5" ht="30" x14ac:dyDescent="0.25">
      <c r="A20" s="13" t="s">
        <v>18</v>
      </c>
      <c r="B20" s="9">
        <v>2.09294</v>
      </c>
      <c r="C20" s="9">
        <v>11.940329999999999</v>
      </c>
      <c r="D20" s="22">
        <v>0</v>
      </c>
      <c r="E20" s="9">
        <v>14.03327</v>
      </c>
    </row>
    <row r="21" spans="1:5" x14ac:dyDescent="0.25">
      <c r="A21" s="14" t="s">
        <v>12</v>
      </c>
      <c r="B21" s="10">
        <f>SUM(B15:B20)</f>
        <v>513.24650000000599</v>
      </c>
      <c r="C21" s="10">
        <f>SUM(C15:C20)</f>
        <v>1105.7543600000067</v>
      </c>
      <c r="D21" s="10">
        <f>SUM(D15:D20)</f>
        <v>90.847630000000109</v>
      </c>
      <c r="E21" s="10">
        <f t="shared" ref="E21" si="4">+B21+C21+D21</f>
        <v>1709.848490000013</v>
      </c>
    </row>
    <row r="23" spans="1:5" x14ac:dyDescent="0.25">
      <c r="A23" s="23"/>
    </row>
  </sheetData>
  <pageMargins left="0.25" right="0.25" top="0.75" bottom="0.75" header="0.3" footer="0.3"/>
  <pageSetup paperSize="9" orientation="portrait" r:id="rId1"/>
  <headerFooter>
    <oddHeader>&amp;L&amp;G&amp;RSTAFF</oddHeader>
    <oddFooter>&amp;LAarhus University, AU Key Statistics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f1a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Peter Møller Sørensen</cp:lastModifiedBy>
  <dcterms:created xsi:type="dcterms:W3CDTF">2021-06-25T13:48:41Z</dcterms:created>
  <dcterms:modified xsi:type="dcterms:W3CDTF">2022-03-24T08:58:08Z</dcterms:modified>
</cp:coreProperties>
</file>